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20\센터게시판\가정봉사원파견센터\김진희\2020년\추경예산\2차추경\"/>
    </mc:Choice>
  </mc:AlternateContent>
  <bookViews>
    <workbookView xWindow="0" yWindow="0" windowWidth="28800" windowHeight="12390"/>
  </bookViews>
  <sheets>
    <sheet name="세입.세출 예산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D66" i="2" l="1"/>
  <c r="D53" i="2"/>
  <c r="D50" i="2"/>
  <c r="D46" i="2"/>
  <c r="D43" i="2"/>
  <c r="D37" i="2"/>
  <c r="D32" i="2"/>
  <c r="D31" i="2"/>
  <c r="D30" i="2" s="1"/>
  <c r="D20" i="2"/>
  <c r="D18" i="2"/>
  <c r="D15" i="2"/>
  <c r="D12" i="2"/>
  <c r="D7" i="2"/>
  <c r="D5" i="2" s="1"/>
  <c r="E66" i="2"/>
  <c r="F69" i="2" l="1"/>
  <c r="F68" i="2"/>
  <c r="G68" i="2" s="1"/>
  <c r="F67" i="2"/>
  <c r="G67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E53" i="2"/>
  <c r="F52" i="2"/>
  <c r="F51" i="2"/>
  <c r="G51" i="2" s="1"/>
  <c r="E50" i="2"/>
  <c r="F49" i="2"/>
  <c r="F48" i="2"/>
  <c r="G48" i="2" s="1"/>
  <c r="F47" i="2"/>
  <c r="G47" i="2" s="1"/>
  <c r="E46" i="2"/>
  <c r="F45" i="2"/>
  <c r="G45" i="2" s="1"/>
  <c r="F44" i="2"/>
  <c r="G44" i="2" s="1"/>
  <c r="F42" i="2"/>
  <c r="G42" i="2" s="1"/>
  <c r="F41" i="2"/>
  <c r="G41" i="2" s="1"/>
  <c r="F40" i="2"/>
  <c r="G40" i="2" s="1"/>
  <c r="F39" i="2"/>
  <c r="G39" i="2" s="1"/>
  <c r="F38" i="2"/>
  <c r="G38" i="2" s="1"/>
  <c r="E37" i="2"/>
  <c r="F36" i="2"/>
  <c r="G36" i="2" s="1"/>
  <c r="F35" i="2"/>
  <c r="G35" i="2" s="1"/>
  <c r="F34" i="2"/>
  <c r="G34" i="2" s="1"/>
  <c r="F33" i="2"/>
  <c r="G33" i="2" s="1"/>
  <c r="E32" i="2"/>
  <c r="F24" i="2"/>
  <c r="G24" i="2" s="1"/>
  <c r="F23" i="2"/>
  <c r="G23" i="2" s="1"/>
  <c r="F21" i="2"/>
  <c r="G21" i="2" s="1"/>
  <c r="E20" i="2"/>
  <c r="F19" i="2"/>
  <c r="E18" i="2"/>
  <c r="F17" i="2"/>
  <c r="F16" i="2"/>
  <c r="G16" i="2" s="1"/>
  <c r="E15" i="2"/>
  <c r="F15" i="2" s="1"/>
  <c r="G15" i="2" s="1"/>
  <c r="F14" i="2"/>
  <c r="G14" i="2" s="1"/>
  <c r="F13" i="2"/>
  <c r="G13" i="2" s="1"/>
  <c r="E12" i="2"/>
  <c r="G11" i="2"/>
  <c r="F10" i="2"/>
  <c r="G10" i="2" s="1"/>
  <c r="F9" i="2"/>
  <c r="G9" i="2" s="1"/>
  <c r="F8" i="2"/>
  <c r="G8" i="2" s="1"/>
  <c r="E7" i="2"/>
  <c r="F53" i="2" l="1"/>
  <c r="G53" i="2" s="1"/>
  <c r="F37" i="2"/>
  <c r="G37" i="2" s="1"/>
  <c r="F66" i="2"/>
  <c r="G66" i="2" s="1"/>
  <c r="E5" i="2"/>
  <c r="E31" i="2"/>
  <c r="E30" i="2" s="1"/>
  <c r="F12" i="2"/>
  <c r="G12" i="2" s="1"/>
  <c r="F50" i="2"/>
  <c r="G50" i="2" s="1"/>
  <c r="F46" i="2"/>
  <c r="G46" i="2" s="1"/>
  <c r="F18" i="2"/>
  <c r="F43" i="2"/>
  <c r="G43" i="2" s="1"/>
  <c r="F7" i="2"/>
  <c r="G7" i="2" s="1"/>
  <c r="F20" i="2"/>
  <c r="G20" i="2" s="1"/>
  <c r="F32" i="2"/>
  <c r="G32" i="2" s="1"/>
  <c r="F31" i="2" l="1"/>
  <c r="G31" i="2" s="1"/>
  <c r="F30" i="2"/>
  <c r="G30" i="2" s="1"/>
  <c r="F5" i="2"/>
  <c r="G5" i="2" s="1"/>
  <c r="F6" i="2"/>
  <c r="G6" i="2" s="1"/>
</calcChain>
</file>

<file path=xl/sharedStrings.xml><?xml version="1.0" encoding="utf-8"?>
<sst xmlns="http://schemas.openxmlformats.org/spreadsheetml/2006/main" count="140" uniqueCount="115">
  <si>
    <t>후원금수입</t>
    <phoneticPr fontId="1" type="noConversion"/>
  </si>
  <si>
    <t>인건비</t>
    <phoneticPr fontId="1" type="noConversion"/>
  </si>
  <si>
    <t>업무추진비</t>
    <phoneticPr fontId="1" type="noConversion"/>
  </si>
  <si>
    <t>운영비</t>
    <phoneticPr fontId="1" type="noConversion"/>
  </si>
  <si>
    <t>사업비</t>
    <phoneticPr fontId="1" type="noConversion"/>
  </si>
  <si>
    <t>이월금</t>
    <phoneticPr fontId="1" type="noConversion"/>
  </si>
  <si>
    <t>직책보조비</t>
    <phoneticPr fontId="1" type="noConversion"/>
  </si>
  <si>
    <t>직책보조비</t>
    <phoneticPr fontId="1" type="noConversion"/>
  </si>
  <si>
    <t>과             목</t>
    <phoneticPr fontId="1" type="noConversion"/>
  </si>
  <si>
    <t>증감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</si>
  <si>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</si>
  <si>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</si>
  <si>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</si>
  <si>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</si>
  <si>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액수</t>
    <phoneticPr fontId="1" type="noConversion"/>
  </si>
  <si>
    <t>비율(%)</t>
    <phoneticPr fontId="1" type="noConversion"/>
  </si>
  <si>
    <t>총             계</t>
    <phoneticPr fontId="1" type="noConversion"/>
  </si>
  <si>
    <t>입소자(이용자)
부담금수입</t>
    <phoneticPr fontId="1" type="noConversion"/>
  </si>
  <si>
    <t>입소(이용)
비용수입</t>
    <phoneticPr fontId="1" type="noConversion"/>
  </si>
  <si>
    <t>보조금수입</t>
    <phoneticPr fontId="1" type="noConversion"/>
  </si>
  <si>
    <t>시군구보조금
(재가지원)</t>
    <phoneticPr fontId="1" type="noConversion"/>
  </si>
  <si>
    <t>시군구보조금
(결식노인)</t>
    <phoneticPr fontId="1" type="noConversion"/>
  </si>
  <si>
    <t>시군구보조금
(노인돌봄)</t>
    <phoneticPr fontId="1" type="noConversion"/>
  </si>
  <si>
    <t>시군구보조금
(노인돌봄교통비)</t>
    <phoneticPr fontId="1" type="noConversion"/>
  </si>
  <si>
    <t>지정후원금</t>
    <phoneticPr fontId="1" type="noConversion"/>
  </si>
  <si>
    <t>비지정후원금</t>
    <phoneticPr fontId="1" type="noConversion"/>
  </si>
  <si>
    <t>요양급여수입</t>
    <phoneticPr fontId="1" type="noConversion"/>
  </si>
  <si>
    <t>장기요양급여수입</t>
    <phoneticPr fontId="1" type="noConversion"/>
  </si>
  <si>
    <t>장기요양급여수입
(장기근속수당)</t>
    <phoneticPr fontId="1" type="noConversion"/>
  </si>
  <si>
    <t>전입금</t>
    <phoneticPr fontId="1" type="noConversion"/>
  </si>
  <si>
    <t>전입금</t>
    <phoneticPr fontId="1" type="noConversion"/>
  </si>
  <si>
    <t>법인전입금</t>
    <phoneticPr fontId="1" type="noConversion"/>
  </si>
  <si>
    <t>이월금</t>
    <phoneticPr fontId="1" type="noConversion"/>
  </si>
  <si>
    <t>전년도이월금</t>
    <phoneticPr fontId="1" type="noConversion"/>
  </si>
  <si>
    <t>잡수입</t>
    <phoneticPr fontId="1" type="noConversion"/>
  </si>
  <si>
    <t>잡수입</t>
    <phoneticPr fontId="1" type="noConversion"/>
  </si>
  <si>
    <t>(단위 : 원)</t>
    <phoneticPr fontId="1" type="noConversion"/>
  </si>
  <si>
    <t>과             목</t>
    <phoneticPr fontId="1" type="noConversion"/>
  </si>
  <si>
    <t>증감</t>
    <phoneticPr fontId="1" type="noConversion"/>
  </si>
  <si>
    <t>총             계</t>
    <phoneticPr fontId="1" type="noConversion"/>
  </si>
  <si>
    <t>사무비</t>
    <phoneticPr fontId="1" type="noConversion"/>
  </si>
  <si>
    <t>급여</t>
    <phoneticPr fontId="1" type="noConversion"/>
  </si>
  <si>
    <t>각종수당</t>
    <phoneticPr fontId="1" type="noConversion"/>
  </si>
  <si>
    <t>퇴직적립금</t>
    <phoneticPr fontId="1" type="noConversion"/>
  </si>
  <si>
    <t>사회보험
부담금</t>
    <phoneticPr fontId="1" type="noConversion"/>
  </si>
  <si>
    <t>운영비</t>
    <phoneticPr fontId="1" type="noConversion"/>
  </si>
  <si>
    <t>수용경비</t>
    <phoneticPr fontId="1" type="noConversion"/>
  </si>
  <si>
    <t>공공요금</t>
    <phoneticPr fontId="1" type="noConversion"/>
  </si>
  <si>
    <t>차량비</t>
    <phoneticPr fontId="1" type="noConversion"/>
  </si>
  <si>
    <t>기타운영비</t>
    <phoneticPr fontId="1" type="noConversion"/>
  </si>
  <si>
    <t>기관운영비</t>
    <phoneticPr fontId="1" type="noConversion"/>
  </si>
  <si>
    <t>재산조성비</t>
    <phoneticPr fontId="1" type="noConversion"/>
  </si>
  <si>
    <t>시설비</t>
    <phoneticPr fontId="1" type="noConversion"/>
  </si>
  <si>
    <t>시설비</t>
    <phoneticPr fontId="1" type="noConversion"/>
  </si>
  <si>
    <t>자산취득비</t>
    <phoneticPr fontId="1" type="noConversion"/>
  </si>
  <si>
    <t>시설장비유지비</t>
    <phoneticPr fontId="1" type="noConversion"/>
  </si>
  <si>
    <t>사업비</t>
    <phoneticPr fontId="1" type="noConversion"/>
  </si>
  <si>
    <t>생계비</t>
    <phoneticPr fontId="1" type="noConversion"/>
  </si>
  <si>
    <t>생계비
(직원식비)</t>
    <phoneticPr fontId="1" type="noConversion"/>
  </si>
  <si>
    <t>일반사업비</t>
    <phoneticPr fontId="1" type="noConversion"/>
  </si>
  <si>
    <t>지역사회
자원개발사업</t>
    <phoneticPr fontId="12" type="noConversion"/>
  </si>
  <si>
    <t xml:space="preserve"> 일상생활지원사업</t>
    <phoneticPr fontId="12" type="noConversion"/>
  </si>
  <si>
    <t>인지활동지원사업</t>
    <phoneticPr fontId="1" type="noConversion"/>
  </si>
  <si>
    <t>여가활동
지원사업</t>
    <phoneticPr fontId="12" type="noConversion"/>
  </si>
  <si>
    <t>상담사업</t>
    <phoneticPr fontId="12" type="noConversion"/>
  </si>
  <si>
    <t>주거환경개선사업</t>
    <phoneticPr fontId="1" type="noConversion"/>
  </si>
  <si>
    <t>지역사회
네트워크사업</t>
    <phoneticPr fontId="12" type="noConversion"/>
  </si>
  <si>
    <t>결식노인사업</t>
    <phoneticPr fontId="12" type="noConversion"/>
  </si>
  <si>
    <t>전출금</t>
    <phoneticPr fontId="1" type="noConversion"/>
  </si>
  <si>
    <t>법인전출금</t>
    <phoneticPr fontId="1" type="noConversion"/>
  </si>
  <si>
    <t>잡지출</t>
    <phoneticPr fontId="1" type="noConversion"/>
  </si>
  <si>
    <t>예비비 및
기타</t>
    <phoneticPr fontId="1" type="noConversion"/>
  </si>
  <si>
    <t>예비비
및 기타</t>
    <phoneticPr fontId="1" type="noConversion"/>
  </si>
  <si>
    <t>예비비</t>
    <phoneticPr fontId="1" type="noConversion"/>
  </si>
  <si>
    <t>본인부담금수입,식재료비수입</t>
    <phoneticPr fontId="1" type="noConversion"/>
  </si>
  <si>
    <t>재가지원보조금</t>
    <phoneticPr fontId="1" type="noConversion"/>
  </si>
  <si>
    <t>결식노인보조금</t>
    <phoneticPr fontId="1" type="noConversion"/>
  </si>
  <si>
    <t>재가지원, 주간보호, 방문요양,노인돌봄</t>
    <phoneticPr fontId="1" type="noConversion"/>
  </si>
  <si>
    <t xml:space="preserve">재가지원,주간보호 </t>
    <phoneticPr fontId="1" type="noConversion"/>
  </si>
  <si>
    <t>직원식재료비,예금이자 등</t>
    <phoneticPr fontId="1" type="noConversion"/>
  </si>
  <si>
    <t>주간보호,방문요양</t>
    <phoneticPr fontId="1" type="noConversion"/>
  </si>
  <si>
    <t>급여</t>
    <phoneticPr fontId="12" type="noConversion"/>
  </si>
  <si>
    <t>퇴직적립금</t>
    <phoneticPr fontId="12" type="noConversion"/>
  </si>
  <si>
    <t>건강보험,국민연금,고용보험,산재보험</t>
    <phoneticPr fontId="12" type="noConversion"/>
  </si>
  <si>
    <t>결식노인,주간보호 생계비</t>
    <phoneticPr fontId="1" type="noConversion"/>
  </si>
  <si>
    <t>직원식비</t>
    <phoneticPr fontId="1" type="noConversion"/>
  </si>
  <si>
    <t>결연후원금</t>
    <phoneticPr fontId="1" type="noConversion"/>
  </si>
  <si>
    <t>반찬지원등</t>
    <phoneticPr fontId="1" type="noConversion"/>
  </si>
  <si>
    <t>상담사업</t>
    <phoneticPr fontId="1" type="noConversion"/>
  </si>
  <si>
    <t>결식노인</t>
    <phoneticPr fontId="1" type="noConversion"/>
  </si>
  <si>
    <t>주간보호</t>
    <phoneticPr fontId="1" type="noConversion"/>
  </si>
  <si>
    <t>재가지원,주간보호,방문요양,노인돌봄</t>
    <phoneticPr fontId="1" type="noConversion"/>
  </si>
  <si>
    <t>방문요양사업</t>
    <phoneticPr fontId="12" type="noConversion"/>
  </si>
  <si>
    <t>주간보호사업</t>
    <phoneticPr fontId="12" type="noConversion"/>
  </si>
  <si>
    <t>방문요양</t>
    <phoneticPr fontId="1" type="noConversion"/>
  </si>
  <si>
    <t>2020년
2차추경예산</t>
    <phoneticPr fontId="1" type="noConversion"/>
  </si>
  <si>
    <t>전년도이월금
(식재료비)</t>
    <phoneticPr fontId="1" type="noConversion"/>
  </si>
  <si>
    <t>전녀도이월금
(후원금)</t>
    <phoneticPr fontId="1" type="noConversion"/>
  </si>
  <si>
    <t>결연후원금, 공동모금회</t>
    <phoneticPr fontId="1" type="noConversion"/>
  </si>
  <si>
    <t>여비</t>
    <phoneticPr fontId="1" type="noConversion"/>
  </si>
  <si>
    <t>공공요금 및 
각종 세금공과금</t>
    <phoneticPr fontId="1" type="noConversion"/>
  </si>
  <si>
    <t>정서지원</t>
    <phoneticPr fontId="1" type="noConversion"/>
  </si>
  <si>
    <t>연계지원사업</t>
    <phoneticPr fontId="12" type="noConversion"/>
  </si>
  <si>
    <t>행복지킴이</t>
    <phoneticPr fontId="1" type="noConversion"/>
  </si>
  <si>
    <t>고고고</t>
    <phoneticPr fontId="1" type="noConversion"/>
  </si>
  <si>
    <t>생신지원</t>
    <phoneticPr fontId="1" type="noConversion"/>
  </si>
  <si>
    <t>주거환경개선</t>
    <phoneticPr fontId="12" type="noConversion"/>
  </si>
  <si>
    <t>운영위원회등</t>
    <phoneticPr fontId="1" type="noConversion"/>
  </si>
  <si>
    <t>방문요양,노인돌봄</t>
    <phoneticPr fontId="1" type="noConversion"/>
  </si>
  <si>
    <t>주간보호,방문요양,재가지원</t>
    <phoneticPr fontId="1" type="noConversion"/>
  </si>
  <si>
    <r>
      <t xml:space="preserve">
</t>
    </r>
    <r>
      <rPr>
        <sz val="16"/>
        <color theme="1"/>
        <rFont val="맑은 고딕"/>
        <family val="3"/>
        <charset val="129"/>
        <scheme val="minor"/>
      </rPr>
      <t>2021년 세입.세출 예산 공고</t>
    </r>
    <r>
      <rPr>
        <sz val="14"/>
        <color theme="1"/>
        <rFont val="맑은 고딕"/>
        <family val="2"/>
        <charset val="129"/>
        <scheme val="minor"/>
      </rPr>
      <t xml:space="preserve">
사회복지법인 사회복지시설 재무회계 규칙 제 10조4항에 의거 명륜재가노인복지센터 2021년 세입.세출 예산을 아래와 같이 공고합니다.
</t>
    </r>
    <r>
      <rPr>
        <sz val="12"/>
        <color theme="1"/>
        <rFont val="맑은 고딕"/>
        <family val="3"/>
        <charset val="129"/>
        <scheme val="minor"/>
      </rPr>
      <t>2020년 12월 23일</t>
    </r>
    <r>
      <rPr>
        <sz val="14"/>
        <color theme="1"/>
        <rFont val="맑은 고딕"/>
        <family val="2"/>
        <charset val="129"/>
        <scheme val="minor"/>
      </rPr>
      <t xml:space="preserve">
명 륜 재 가 노 인 복 지 센 터 장
</t>
    </r>
    <phoneticPr fontId="1" type="noConversion"/>
  </si>
  <si>
    <t>2021년 세입예산서</t>
    <phoneticPr fontId="1" type="noConversion"/>
  </si>
  <si>
    <t>2021년
예  산</t>
    <phoneticPr fontId="1" type="noConversion"/>
  </si>
  <si>
    <t>2021년 세출예산서</t>
    <phoneticPr fontId="1" type="noConversion"/>
  </si>
  <si>
    <t>외식서비스등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</si>
</sst>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3" fontId="8" fillId="0" borderId="11" xfId="0" applyNumberFormat="1" applyFont="1" applyFill="1" applyBorder="1" applyAlignment="1">
      <alignment horizontal="center" vertical="center"/>
    </xf>
    <xf numFmtId="41" fontId="8" fillId="0" borderId="17" xfId="0" applyNumberFormat="1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center" vertical="center"/>
    </xf>
    <xf numFmtId="43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41" fontId="0" fillId="0" borderId="0" xfId="0" applyNumberForma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1" fontId="8" fillId="0" borderId="28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43" fontId="8" fillId="0" borderId="2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76" fontId="8" fillId="0" borderId="18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1" fontId="10" fillId="0" borderId="18" xfId="0" applyNumberFormat="1" applyFont="1" applyBorder="1" applyAlignment="1">
      <alignment horizontal="center" vertical="center"/>
    </xf>
    <xf numFmtId="43" fontId="10" fillId="0" borderId="18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43" fontId="8" fillId="0" borderId="0" xfId="0" applyNumberFormat="1" applyFont="1">
      <alignment vertical="center"/>
    </xf>
    <xf numFmtId="43" fontId="0" fillId="0" borderId="0" xfId="0" applyNumberFormat="1">
      <alignment vertical="center"/>
    </xf>
    <xf numFmtId="41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1" fontId="8" fillId="0" borderId="2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right" vertical="center"/>
    </xf>
    <xf numFmtId="41" fontId="10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1" fontId="8" fillId="0" borderId="7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1857375</xdr:rowOff>
    </xdr:from>
    <xdr:to>
      <xdr:col>6</xdr:col>
      <xdr:colOff>661800</xdr:colOff>
      <xdr:row>0</xdr:row>
      <xdr:rowOff>2442975</xdr:rowOff>
    </xdr:to>
    <xdr:pic>
      <xdr:nvPicPr>
        <xdr:cNvPr id="2" name="_x128519096" descr="EMB00001f58132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9FBFA"/>
            </a:clrFrom>
            <a:clrTo>
              <a:srgbClr val="F9FB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857375"/>
          <a:ext cx="518925" cy="58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pane ySplit="4" topLeftCell="A5" activePane="bottomLeft" state="frozen"/>
      <selection pane="bottomLeft" sqref="A1:H1"/>
    </sheetView>
  </sheetViews>
  <sheetFormatPr defaultRowHeight="16.5" x14ac:dyDescent="0.3"/>
  <cols>
    <col min="1" max="1" width="13.25" customWidth="1"/>
    <col min="2" max="2" width="10" customWidth="1"/>
    <col min="3" max="3" width="14.5" customWidth="1"/>
    <col min="4" max="5" width="14.625" style="14" bestFit="1" customWidth="1"/>
    <col min="6" max="6" width="11.75" style="14" customWidth="1"/>
    <col min="7" max="7" width="9.25" style="53" customWidth="1"/>
    <col min="8" max="8" width="45" customWidth="1"/>
    <col min="10" max="11" width="11.875" bestFit="1" customWidth="1"/>
    <col min="13" max="13" width="9.5" bestFit="1" customWidth="1"/>
  </cols>
  <sheetData>
    <row r="1" spans="1:14" ht="194.25" customHeight="1" x14ac:dyDescent="0.3">
      <c r="A1" s="77" t="s">
        <v>110</v>
      </c>
      <c r="B1" s="78"/>
      <c r="C1" s="78"/>
      <c r="D1" s="78"/>
      <c r="E1" s="78"/>
      <c r="F1" s="78"/>
      <c r="G1" s="78"/>
      <c r="H1" s="79"/>
      <c r="I1" s="1"/>
      <c r="J1" s="1"/>
      <c r="K1" s="1"/>
      <c r="L1" s="1"/>
      <c r="M1" s="1"/>
      <c r="N1" s="1"/>
    </row>
    <row r="2" spans="1:14" ht="45" customHeight="1" thickBot="1" x14ac:dyDescent="0.35">
      <c r="A2" s="68" t="s">
        <v>111</v>
      </c>
      <c r="B2" s="68"/>
      <c r="C2" s="68"/>
      <c r="D2" s="68"/>
      <c r="E2" s="68"/>
      <c r="F2" s="68"/>
      <c r="G2" s="68"/>
      <c r="H2" s="68"/>
      <c r="I2" s="1"/>
      <c r="J2" s="1"/>
      <c r="K2" s="1"/>
      <c r="L2" s="1"/>
      <c r="M2" s="1"/>
      <c r="N2" s="1"/>
    </row>
    <row r="3" spans="1:14" ht="24" customHeight="1" x14ac:dyDescent="0.3">
      <c r="A3" s="70" t="s">
        <v>8</v>
      </c>
      <c r="B3" s="71"/>
      <c r="C3" s="71"/>
      <c r="D3" s="72" t="s">
        <v>95</v>
      </c>
      <c r="E3" s="72" t="s">
        <v>112</v>
      </c>
      <c r="F3" s="74" t="s">
        <v>9</v>
      </c>
      <c r="G3" s="74"/>
      <c r="H3" s="75" t="s">
        <v>10</v>
      </c>
      <c r="I3" s="2"/>
    </row>
    <row r="4" spans="1:14" ht="20.25" customHeight="1" thickBot="1" x14ac:dyDescent="0.35">
      <c r="A4" s="3" t="s">
        <v>11</v>
      </c>
      <c r="B4" s="4" t="s">
        <v>12</v>
      </c>
      <c r="C4" s="4" t="s">
        <v>13</v>
      </c>
      <c r="D4" s="73"/>
      <c r="E4" s="73"/>
      <c r="F4" s="5" t="s">
        <v>14</v>
      </c>
      <c r="G4" s="6" t="s">
        <v>15</v>
      </c>
      <c r="H4" s="76"/>
    </row>
    <row r="5" spans="1:14" ht="27" customHeight="1" thickTop="1" x14ac:dyDescent="0.3">
      <c r="A5" s="65" t="s">
        <v>16</v>
      </c>
      <c r="B5" s="66"/>
      <c r="C5" s="67"/>
      <c r="D5" s="7">
        <f>D6++D7+D12+D15+D18+D20+D24</f>
        <v>1068881784</v>
      </c>
      <c r="E5" s="7">
        <f>E6++E7+E12+E15+E18+E20+E24</f>
        <v>1028700000</v>
      </c>
      <c r="F5" s="8">
        <f t="shared" ref="F5:F11" si="0">E5-D5</f>
        <v>-40181784</v>
      </c>
      <c r="G5" s="9">
        <f>F5/D5*100</f>
        <v>-3.759235548914547</v>
      </c>
      <c r="H5" s="10"/>
    </row>
    <row r="6" spans="1:14" ht="27" x14ac:dyDescent="0.3">
      <c r="A6" s="11" t="s">
        <v>17</v>
      </c>
      <c r="B6" s="12" t="s">
        <v>18</v>
      </c>
      <c r="C6" s="13"/>
      <c r="D6" s="7">
        <v>75600000</v>
      </c>
      <c r="E6" s="7">
        <v>83200000</v>
      </c>
      <c r="F6" s="8">
        <f t="shared" si="0"/>
        <v>7600000</v>
      </c>
      <c r="G6" s="9">
        <f t="shared" ref="G6:G24" si="1">F6/D6*100</f>
        <v>10.052910052910052</v>
      </c>
      <c r="H6" s="15" t="s">
        <v>74</v>
      </c>
    </row>
    <row r="7" spans="1:14" ht="27" customHeight="1" x14ac:dyDescent="0.3">
      <c r="A7" s="16" t="s">
        <v>19</v>
      </c>
      <c r="B7" s="13"/>
      <c r="C7" s="13"/>
      <c r="D7" s="8">
        <f>SUM(D8:D11)</f>
        <v>143694040</v>
      </c>
      <c r="E7" s="8">
        <f>SUM(E8:E11)</f>
        <v>141250000</v>
      </c>
      <c r="F7" s="8">
        <f t="shared" si="0"/>
        <v>-2444040</v>
      </c>
      <c r="G7" s="9">
        <f t="shared" si="1"/>
        <v>-1.7008638632472162</v>
      </c>
      <c r="H7" s="18"/>
    </row>
    <row r="8" spans="1:14" ht="27" customHeight="1" x14ac:dyDescent="0.3">
      <c r="A8" s="19"/>
      <c r="B8" s="13" t="s">
        <v>19</v>
      </c>
      <c r="C8" s="12" t="s">
        <v>20</v>
      </c>
      <c r="D8" s="54">
        <v>100000000</v>
      </c>
      <c r="E8" s="54">
        <v>100000000</v>
      </c>
      <c r="F8" s="8">
        <f t="shared" si="0"/>
        <v>0</v>
      </c>
      <c r="G8" s="9">
        <f t="shared" si="1"/>
        <v>0</v>
      </c>
      <c r="H8" s="17" t="s">
        <v>75</v>
      </c>
    </row>
    <row r="9" spans="1:14" ht="27" customHeight="1" x14ac:dyDescent="0.3">
      <c r="A9" s="20"/>
      <c r="B9" s="13"/>
      <c r="C9" s="12" t="s">
        <v>21</v>
      </c>
      <c r="D9" s="54">
        <v>41250000</v>
      </c>
      <c r="E9" s="54">
        <v>41250000</v>
      </c>
      <c r="F9" s="8">
        <f t="shared" si="0"/>
        <v>0</v>
      </c>
      <c r="G9" s="9">
        <f t="shared" si="1"/>
        <v>0</v>
      </c>
      <c r="H9" s="17" t="s">
        <v>76</v>
      </c>
    </row>
    <row r="10" spans="1:14" ht="27" customHeight="1" x14ac:dyDescent="0.3">
      <c r="A10" s="20"/>
      <c r="B10" s="13"/>
      <c r="C10" s="12" t="s">
        <v>22</v>
      </c>
      <c r="D10" s="54">
        <v>27000</v>
      </c>
      <c r="E10" s="54">
        <v>0</v>
      </c>
      <c r="F10" s="8">
        <f t="shared" si="0"/>
        <v>-27000</v>
      </c>
      <c r="G10" s="9">
        <f t="shared" si="1"/>
        <v>-100</v>
      </c>
      <c r="H10" s="17"/>
    </row>
    <row r="11" spans="1:14" ht="27" customHeight="1" x14ac:dyDescent="0.3">
      <c r="A11" s="21"/>
      <c r="B11" s="13"/>
      <c r="C11" s="12" t="s">
        <v>23</v>
      </c>
      <c r="D11" s="54">
        <v>2417040</v>
      </c>
      <c r="E11" s="54">
        <v>0</v>
      </c>
      <c r="F11" s="8">
        <f t="shared" si="0"/>
        <v>-2417040</v>
      </c>
      <c r="G11" s="9">
        <f t="shared" si="1"/>
        <v>-100</v>
      </c>
      <c r="H11" s="18"/>
    </row>
    <row r="12" spans="1:14" ht="27" customHeight="1" x14ac:dyDescent="0.3">
      <c r="A12" s="21" t="s">
        <v>0</v>
      </c>
      <c r="B12" s="13" t="s">
        <v>0</v>
      </c>
      <c r="C12" s="13"/>
      <c r="D12" s="8">
        <f>SUM(D13:D14)</f>
        <v>4495000</v>
      </c>
      <c r="E12" s="8">
        <f>SUM(E13:E14)</f>
        <v>3480000</v>
      </c>
      <c r="F12" s="8">
        <f t="shared" ref="F12:F18" si="2">E12-D12</f>
        <v>-1015000</v>
      </c>
      <c r="G12" s="9">
        <f t="shared" si="1"/>
        <v>-22.58064516129032</v>
      </c>
      <c r="H12" s="18"/>
    </row>
    <row r="13" spans="1:14" ht="27" customHeight="1" x14ac:dyDescent="0.3">
      <c r="A13" s="19"/>
      <c r="B13" s="22"/>
      <c r="C13" s="13" t="s">
        <v>24</v>
      </c>
      <c r="D13" s="54">
        <v>4165000</v>
      </c>
      <c r="E13" s="54">
        <v>3360000</v>
      </c>
      <c r="F13" s="8">
        <f t="shared" si="2"/>
        <v>-805000</v>
      </c>
      <c r="G13" s="9">
        <f t="shared" si="1"/>
        <v>-19.327731092436977</v>
      </c>
      <c r="H13" s="17" t="s">
        <v>98</v>
      </c>
    </row>
    <row r="14" spans="1:14" ht="27" customHeight="1" x14ac:dyDescent="0.3">
      <c r="A14" s="21"/>
      <c r="B14" s="23"/>
      <c r="C14" s="13" t="s">
        <v>25</v>
      </c>
      <c r="D14" s="54">
        <v>330000</v>
      </c>
      <c r="E14" s="54">
        <v>120000</v>
      </c>
      <c r="F14" s="8">
        <f t="shared" si="2"/>
        <v>-210000</v>
      </c>
      <c r="G14" s="9">
        <f t="shared" si="1"/>
        <v>-63.636363636363633</v>
      </c>
      <c r="H14" s="17" t="s">
        <v>25</v>
      </c>
    </row>
    <row r="15" spans="1:14" ht="27" customHeight="1" x14ac:dyDescent="0.3">
      <c r="A15" s="21" t="s">
        <v>26</v>
      </c>
      <c r="B15" s="23" t="s">
        <v>26</v>
      </c>
      <c r="C15" s="13"/>
      <c r="D15" s="8">
        <f>SUM(D16:D17)</f>
        <v>688660000</v>
      </c>
      <c r="E15" s="8">
        <f>SUM(E16:E17)</f>
        <v>775700000</v>
      </c>
      <c r="F15" s="8">
        <f t="shared" si="2"/>
        <v>87040000</v>
      </c>
      <c r="G15" s="9">
        <f t="shared" si="1"/>
        <v>12.63903813202451</v>
      </c>
      <c r="H15" s="17"/>
    </row>
    <row r="16" spans="1:14" ht="27" customHeight="1" x14ac:dyDescent="0.3">
      <c r="A16" s="21"/>
      <c r="B16" s="23"/>
      <c r="C16" s="13" t="s">
        <v>27</v>
      </c>
      <c r="D16" s="54">
        <v>674400000</v>
      </c>
      <c r="E16" s="54">
        <v>762000000</v>
      </c>
      <c r="F16" s="8">
        <f t="shared" si="2"/>
        <v>87600000</v>
      </c>
      <c r="G16" s="9">
        <f t="shared" si="1"/>
        <v>12.98932384341637</v>
      </c>
      <c r="H16" s="17" t="s">
        <v>80</v>
      </c>
    </row>
    <row r="17" spans="1:14" ht="30.75" customHeight="1" x14ac:dyDescent="0.3">
      <c r="A17" s="21"/>
      <c r="B17" s="23"/>
      <c r="C17" s="12" t="s">
        <v>28</v>
      </c>
      <c r="D17" s="54">
        <v>14260000</v>
      </c>
      <c r="E17" s="54">
        <v>13700000</v>
      </c>
      <c r="F17" s="8">
        <f t="shared" si="2"/>
        <v>-560000</v>
      </c>
      <c r="G17" s="9">
        <v>0</v>
      </c>
      <c r="H17" s="17" t="s">
        <v>80</v>
      </c>
    </row>
    <row r="18" spans="1:14" ht="27" customHeight="1" x14ac:dyDescent="0.3">
      <c r="A18" s="16" t="s">
        <v>29</v>
      </c>
      <c r="B18" s="13" t="s">
        <v>30</v>
      </c>
      <c r="C18" s="13"/>
      <c r="D18" s="8">
        <f>SUM(D19:D19)</f>
        <v>14415100</v>
      </c>
      <c r="E18" s="8">
        <f>SUM(E19:E19)</f>
        <v>8000000</v>
      </c>
      <c r="F18" s="8">
        <f t="shared" si="2"/>
        <v>-6415100</v>
      </c>
      <c r="G18" s="9">
        <v>0</v>
      </c>
      <c r="H18" s="17"/>
    </row>
    <row r="19" spans="1:14" ht="27" customHeight="1" x14ac:dyDescent="0.3">
      <c r="A19" s="16"/>
      <c r="B19" s="13"/>
      <c r="C19" s="13" t="s">
        <v>31</v>
      </c>
      <c r="D19" s="54">
        <v>14415100</v>
      </c>
      <c r="E19" s="54">
        <v>8000000</v>
      </c>
      <c r="F19" s="8">
        <f t="shared" ref="F19:F24" si="3">E19-D19</f>
        <v>-6415100</v>
      </c>
      <c r="G19" s="9">
        <v>0</v>
      </c>
      <c r="H19" s="17"/>
    </row>
    <row r="20" spans="1:14" ht="24.75" customHeight="1" x14ac:dyDescent="0.3">
      <c r="A20" s="16" t="s">
        <v>5</v>
      </c>
      <c r="B20" s="13" t="s">
        <v>32</v>
      </c>
      <c r="C20" s="13"/>
      <c r="D20" s="8">
        <f>SUM(D21:D23)</f>
        <v>132880544</v>
      </c>
      <c r="E20" s="8">
        <f>SUM(E21:E23)</f>
        <v>10300000</v>
      </c>
      <c r="F20" s="8">
        <f t="shared" si="3"/>
        <v>-122580544</v>
      </c>
      <c r="G20" s="9">
        <f t="shared" si="1"/>
        <v>-92.248677127631268</v>
      </c>
      <c r="H20" s="17"/>
    </row>
    <row r="21" spans="1:14" ht="24" customHeight="1" x14ac:dyDescent="0.3">
      <c r="A21" s="19"/>
      <c r="B21" s="22"/>
      <c r="C21" s="55" t="s">
        <v>33</v>
      </c>
      <c r="D21" s="56">
        <v>129360085</v>
      </c>
      <c r="E21" s="56">
        <v>10300000</v>
      </c>
      <c r="F21" s="8">
        <f t="shared" si="3"/>
        <v>-119060085</v>
      </c>
      <c r="G21" s="9">
        <f t="shared" si="1"/>
        <v>-92.037729412438154</v>
      </c>
      <c r="H21" s="17" t="s">
        <v>77</v>
      </c>
    </row>
    <row r="22" spans="1:14" ht="24" customHeight="1" x14ac:dyDescent="0.3">
      <c r="A22" s="20"/>
      <c r="B22" s="40"/>
      <c r="C22" s="57" t="s">
        <v>96</v>
      </c>
      <c r="D22" s="56">
        <v>1903880</v>
      </c>
      <c r="E22" s="56">
        <v>0</v>
      </c>
      <c r="F22" s="8"/>
      <c r="G22" s="9"/>
      <c r="H22" s="17"/>
    </row>
    <row r="23" spans="1:14" ht="27" customHeight="1" x14ac:dyDescent="0.3">
      <c r="A23" s="21"/>
      <c r="B23" s="23"/>
      <c r="C23" s="57" t="s">
        <v>97</v>
      </c>
      <c r="D23" s="54">
        <v>1616579</v>
      </c>
      <c r="E23" s="54">
        <v>0</v>
      </c>
      <c r="F23" s="8">
        <f t="shared" si="3"/>
        <v>-1616579</v>
      </c>
      <c r="G23" s="9">
        <f t="shared" si="1"/>
        <v>-100</v>
      </c>
      <c r="H23" s="17" t="s">
        <v>78</v>
      </c>
    </row>
    <row r="24" spans="1:14" ht="29.25" customHeight="1" thickBot="1" x14ac:dyDescent="0.35">
      <c r="A24" s="24" t="s">
        <v>34</v>
      </c>
      <c r="B24" s="25" t="s">
        <v>35</v>
      </c>
      <c r="C24" s="25" t="s">
        <v>34</v>
      </c>
      <c r="D24" s="26">
        <v>9137100</v>
      </c>
      <c r="E24" s="26">
        <v>6770000</v>
      </c>
      <c r="F24" s="27">
        <f t="shared" si="3"/>
        <v>-2367100</v>
      </c>
      <c r="G24" s="28">
        <f t="shared" si="1"/>
        <v>-25.906469229843164</v>
      </c>
      <c r="H24" s="29" t="s">
        <v>79</v>
      </c>
    </row>
    <row r="25" spans="1:14" ht="6.75" customHeight="1" x14ac:dyDescent="0.3">
      <c r="A25" s="30"/>
      <c r="B25" s="30"/>
      <c r="C25" s="30"/>
      <c r="D25" s="31"/>
      <c r="E25" s="31"/>
      <c r="F25" s="31"/>
      <c r="G25" s="32"/>
      <c r="H25" s="33"/>
    </row>
    <row r="26" spans="1:14" ht="30" customHeight="1" x14ac:dyDescent="0.3">
      <c r="A26" s="68" t="s">
        <v>113</v>
      </c>
      <c r="B26" s="68"/>
      <c r="C26" s="68"/>
      <c r="D26" s="68"/>
      <c r="E26" s="68"/>
      <c r="F26" s="68"/>
      <c r="G26" s="68"/>
      <c r="H26" s="68"/>
    </row>
    <row r="27" spans="1:14" ht="16.5" customHeight="1" thickBot="1" x14ac:dyDescent="0.35">
      <c r="A27" s="69" t="s">
        <v>36</v>
      </c>
      <c r="B27" s="69"/>
      <c r="C27" s="69"/>
      <c r="D27" s="69"/>
      <c r="E27" s="69"/>
      <c r="F27" s="69"/>
      <c r="G27" s="69"/>
      <c r="H27" s="69"/>
      <c r="I27" s="1"/>
      <c r="J27" s="1"/>
      <c r="K27" s="1"/>
      <c r="L27" s="1"/>
      <c r="M27" s="1"/>
      <c r="N27" s="1"/>
    </row>
    <row r="28" spans="1:14" ht="24" customHeight="1" x14ac:dyDescent="0.3">
      <c r="A28" s="70" t="s">
        <v>37</v>
      </c>
      <c r="B28" s="71"/>
      <c r="C28" s="71"/>
      <c r="D28" s="72" t="s">
        <v>95</v>
      </c>
      <c r="E28" s="72" t="s">
        <v>112</v>
      </c>
      <c r="F28" s="74" t="s">
        <v>38</v>
      </c>
      <c r="G28" s="74"/>
      <c r="H28" s="75" t="s">
        <v>10</v>
      </c>
    </row>
    <row r="29" spans="1:14" ht="24" customHeight="1" thickBot="1" x14ac:dyDescent="0.35">
      <c r="A29" s="3" t="s">
        <v>11</v>
      </c>
      <c r="B29" s="4" t="s">
        <v>12</v>
      </c>
      <c r="C29" s="4" t="s">
        <v>13</v>
      </c>
      <c r="D29" s="73"/>
      <c r="E29" s="73"/>
      <c r="F29" s="5" t="s">
        <v>14</v>
      </c>
      <c r="G29" s="6" t="s">
        <v>15</v>
      </c>
      <c r="H29" s="76"/>
    </row>
    <row r="30" spans="1:14" ht="24" customHeight="1" thickTop="1" x14ac:dyDescent="0.3">
      <c r="A30" s="65" t="s">
        <v>39</v>
      </c>
      <c r="B30" s="66"/>
      <c r="C30" s="67"/>
      <c r="D30" s="7">
        <f>D31+D46+D50+D53+D66+D68+D69</f>
        <v>1068881784</v>
      </c>
      <c r="E30" s="7">
        <f>E31+E46+E50+E53+E66+E68+E69</f>
        <v>1028700000</v>
      </c>
      <c r="F30" s="8">
        <f t="shared" ref="F30:F65" si="4">E30-D30</f>
        <v>-40181784</v>
      </c>
      <c r="G30" s="9">
        <f t="shared" ref="G30:G68" si="5">F30/D30*100</f>
        <v>-3.759235548914547</v>
      </c>
      <c r="H30" s="10"/>
    </row>
    <row r="31" spans="1:14" ht="24" customHeight="1" x14ac:dyDescent="0.3">
      <c r="A31" s="16" t="s">
        <v>40</v>
      </c>
      <c r="B31" s="13"/>
      <c r="C31" s="13"/>
      <c r="D31" s="34">
        <f>D32+D37+D43</f>
        <v>918143424</v>
      </c>
      <c r="E31" s="34">
        <f>E32+E37+E43</f>
        <v>893400000</v>
      </c>
      <c r="F31" s="8">
        <f t="shared" si="4"/>
        <v>-24743424</v>
      </c>
      <c r="G31" s="9">
        <f t="shared" si="5"/>
        <v>-2.6949410465962234</v>
      </c>
      <c r="H31" s="35"/>
    </row>
    <row r="32" spans="1:14" ht="24" customHeight="1" x14ac:dyDescent="0.3">
      <c r="A32" s="19"/>
      <c r="B32" s="13" t="s">
        <v>1</v>
      </c>
      <c r="C32" s="13"/>
      <c r="D32" s="8">
        <f>SUM(D33:D36)</f>
        <v>842398633</v>
      </c>
      <c r="E32" s="8">
        <f>SUM(E33:E36)</f>
        <v>838890000</v>
      </c>
      <c r="F32" s="8">
        <f t="shared" si="4"/>
        <v>-3508633</v>
      </c>
      <c r="G32" s="9">
        <f t="shared" si="5"/>
        <v>-0.41650506809405047</v>
      </c>
      <c r="H32" s="35"/>
      <c r="J32" s="14"/>
    </row>
    <row r="33" spans="1:8" x14ac:dyDescent="0.3">
      <c r="A33" s="20"/>
      <c r="B33" s="22"/>
      <c r="C33" s="36" t="s">
        <v>41</v>
      </c>
      <c r="D33" s="58">
        <v>664279406</v>
      </c>
      <c r="E33" s="58">
        <v>663658000</v>
      </c>
      <c r="F33" s="37">
        <f t="shared" si="4"/>
        <v>-621406</v>
      </c>
      <c r="G33" s="38">
        <f t="shared" si="5"/>
        <v>-9.3545877591153265E-2</v>
      </c>
      <c r="H33" s="39" t="s">
        <v>81</v>
      </c>
    </row>
    <row r="34" spans="1:8" x14ac:dyDescent="0.3">
      <c r="A34" s="20"/>
      <c r="B34" s="40"/>
      <c r="C34" s="41" t="s">
        <v>42</v>
      </c>
      <c r="D34" s="58">
        <v>52122350</v>
      </c>
      <c r="E34" s="58">
        <v>50739000</v>
      </c>
      <c r="F34" s="37">
        <f t="shared" si="4"/>
        <v>-1383350</v>
      </c>
      <c r="G34" s="38">
        <f t="shared" si="5"/>
        <v>-2.6540438027065165</v>
      </c>
      <c r="H34" s="39" t="s">
        <v>42</v>
      </c>
    </row>
    <row r="35" spans="1:8" x14ac:dyDescent="0.3">
      <c r="A35" s="20"/>
      <c r="B35" s="40"/>
      <c r="C35" s="36" t="s">
        <v>43</v>
      </c>
      <c r="D35" s="58">
        <v>58281210</v>
      </c>
      <c r="E35" s="58">
        <v>57741000</v>
      </c>
      <c r="F35" s="37">
        <f t="shared" si="4"/>
        <v>-540210</v>
      </c>
      <c r="G35" s="38">
        <f t="shared" si="5"/>
        <v>-0.92690251283389624</v>
      </c>
      <c r="H35" s="39" t="s">
        <v>82</v>
      </c>
    </row>
    <row r="36" spans="1:8" x14ac:dyDescent="0.3">
      <c r="A36" s="20"/>
      <c r="B36" s="40"/>
      <c r="C36" s="42" t="s">
        <v>44</v>
      </c>
      <c r="D36" s="58">
        <v>67715667</v>
      </c>
      <c r="E36" s="58">
        <v>66752000</v>
      </c>
      <c r="F36" s="37">
        <f t="shared" si="4"/>
        <v>-963667</v>
      </c>
      <c r="G36" s="38">
        <f t="shared" si="5"/>
        <v>-1.4231078902316654</v>
      </c>
      <c r="H36" s="39" t="s">
        <v>83</v>
      </c>
    </row>
    <row r="37" spans="1:8" ht="24" customHeight="1" x14ac:dyDescent="0.3">
      <c r="A37" s="20"/>
      <c r="B37" s="13" t="s">
        <v>45</v>
      </c>
      <c r="C37" s="13"/>
      <c r="D37" s="37">
        <f>SUM(D38:D42)</f>
        <v>69944791</v>
      </c>
      <c r="E37" s="37">
        <f>SUM(E38:E42)</f>
        <v>47810000</v>
      </c>
      <c r="F37" s="8">
        <f t="shared" si="4"/>
        <v>-22134791</v>
      </c>
      <c r="G37" s="9">
        <f t="shared" si="5"/>
        <v>-31.646089270607732</v>
      </c>
      <c r="H37" s="35"/>
    </row>
    <row r="38" spans="1:8" x14ac:dyDescent="0.3">
      <c r="A38" s="20"/>
      <c r="B38" s="22"/>
      <c r="C38" s="57" t="s">
        <v>99</v>
      </c>
      <c r="D38" s="59">
        <v>2445800</v>
      </c>
      <c r="E38" s="59">
        <v>1600000</v>
      </c>
      <c r="F38" s="8">
        <f t="shared" si="4"/>
        <v>-845800</v>
      </c>
      <c r="G38" s="9">
        <f t="shared" si="5"/>
        <v>-34.581731948646663</v>
      </c>
      <c r="H38" s="17" t="s">
        <v>99</v>
      </c>
    </row>
    <row r="39" spans="1:8" x14ac:dyDescent="0.3">
      <c r="A39" s="20"/>
      <c r="B39" s="40"/>
      <c r="C39" s="55" t="s">
        <v>46</v>
      </c>
      <c r="D39" s="59">
        <v>14200000</v>
      </c>
      <c r="E39" s="59">
        <v>10840000</v>
      </c>
      <c r="F39" s="8">
        <f t="shared" si="4"/>
        <v>-3360000</v>
      </c>
      <c r="G39" s="9">
        <f t="shared" si="5"/>
        <v>-23.661971830985916</v>
      </c>
      <c r="H39" s="17" t="s">
        <v>46</v>
      </c>
    </row>
    <row r="40" spans="1:8" ht="27" x14ac:dyDescent="0.3">
      <c r="A40" s="20"/>
      <c r="B40" s="40"/>
      <c r="C40" s="57" t="s">
        <v>100</v>
      </c>
      <c r="D40" s="59">
        <v>23219000</v>
      </c>
      <c r="E40" s="59">
        <v>11930000</v>
      </c>
      <c r="F40" s="8">
        <f t="shared" si="4"/>
        <v>-11289000</v>
      </c>
      <c r="G40" s="9">
        <f t="shared" si="5"/>
        <v>-48.619664929583529</v>
      </c>
      <c r="H40" s="17" t="s">
        <v>47</v>
      </c>
    </row>
    <row r="41" spans="1:8" x14ac:dyDescent="0.3">
      <c r="A41" s="20"/>
      <c r="B41" s="40"/>
      <c r="C41" s="55" t="s">
        <v>48</v>
      </c>
      <c r="D41" s="59">
        <v>9100000</v>
      </c>
      <c r="E41" s="59">
        <v>8600000</v>
      </c>
      <c r="F41" s="8">
        <f t="shared" si="4"/>
        <v>-500000</v>
      </c>
      <c r="G41" s="9">
        <f t="shared" si="5"/>
        <v>-5.4945054945054945</v>
      </c>
      <c r="H41" s="17" t="s">
        <v>48</v>
      </c>
    </row>
    <row r="42" spans="1:8" ht="21" customHeight="1" x14ac:dyDescent="0.3">
      <c r="A42" s="20"/>
      <c r="B42" s="40"/>
      <c r="C42" s="55" t="s">
        <v>49</v>
      </c>
      <c r="D42" s="59">
        <v>20979991</v>
      </c>
      <c r="E42" s="59">
        <v>14840000</v>
      </c>
      <c r="F42" s="8">
        <f t="shared" si="4"/>
        <v>-6139991</v>
      </c>
      <c r="G42" s="9">
        <f t="shared" si="5"/>
        <v>-29.265937244682327</v>
      </c>
      <c r="H42" s="17" t="s">
        <v>49</v>
      </c>
    </row>
    <row r="43" spans="1:8" ht="24" customHeight="1" x14ac:dyDescent="0.3">
      <c r="A43" s="20"/>
      <c r="B43" s="13" t="s">
        <v>2</v>
      </c>
      <c r="C43" s="13"/>
      <c r="D43" s="8">
        <f>SUM(D44:D45)</f>
        <v>5800000</v>
      </c>
      <c r="E43" s="8">
        <v>6700000</v>
      </c>
      <c r="F43" s="8">
        <f t="shared" si="4"/>
        <v>900000</v>
      </c>
      <c r="G43" s="9">
        <f t="shared" si="5"/>
        <v>15.517241379310345</v>
      </c>
      <c r="H43" s="17"/>
    </row>
    <row r="44" spans="1:8" x14ac:dyDescent="0.3">
      <c r="A44" s="20"/>
      <c r="B44" s="22"/>
      <c r="C44" s="13" t="s">
        <v>50</v>
      </c>
      <c r="D44" s="54">
        <v>3400000</v>
      </c>
      <c r="E44" s="54">
        <v>3100000</v>
      </c>
      <c r="F44" s="8">
        <f t="shared" si="4"/>
        <v>-300000</v>
      </c>
      <c r="G44" s="9">
        <f t="shared" si="5"/>
        <v>-8.8235294117647065</v>
      </c>
      <c r="H44" s="17" t="s">
        <v>50</v>
      </c>
    </row>
    <row r="45" spans="1:8" ht="24" customHeight="1" x14ac:dyDescent="0.3">
      <c r="A45" s="20"/>
      <c r="B45" s="23"/>
      <c r="C45" s="13" t="s">
        <v>7</v>
      </c>
      <c r="D45" s="54">
        <v>2400000</v>
      </c>
      <c r="E45" s="54">
        <v>3600000</v>
      </c>
      <c r="F45" s="8">
        <f t="shared" si="4"/>
        <v>1200000</v>
      </c>
      <c r="G45" s="9">
        <f t="shared" si="5"/>
        <v>50</v>
      </c>
      <c r="H45" s="18" t="s">
        <v>6</v>
      </c>
    </row>
    <row r="46" spans="1:8" ht="24" customHeight="1" x14ac:dyDescent="0.3">
      <c r="A46" s="16" t="s">
        <v>51</v>
      </c>
      <c r="B46" s="13" t="s">
        <v>53</v>
      </c>
      <c r="C46" s="13"/>
      <c r="D46" s="8">
        <f>SUM(D47:D49)</f>
        <v>7025800</v>
      </c>
      <c r="E46" s="8">
        <f>SUM(E47:E49)</f>
        <v>1500000</v>
      </c>
      <c r="F46" s="8">
        <f t="shared" si="4"/>
        <v>-5525800</v>
      </c>
      <c r="G46" s="9">
        <f t="shared" si="5"/>
        <v>-78.650118136012978</v>
      </c>
      <c r="H46" s="18"/>
    </row>
    <row r="47" spans="1:8" ht="24" customHeight="1" x14ac:dyDescent="0.3">
      <c r="A47" s="19"/>
      <c r="B47" s="22"/>
      <c r="C47" s="13" t="s">
        <v>52</v>
      </c>
      <c r="D47" s="54">
        <v>1000000</v>
      </c>
      <c r="E47" s="54">
        <v>500000</v>
      </c>
      <c r="F47" s="8">
        <f t="shared" si="4"/>
        <v>-500000</v>
      </c>
      <c r="G47" s="9">
        <f t="shared" si="5"/>
        <v>-50</v>
      </c>
      <c r="H47" s="18"/>
    </row>
    <row r="48" spans="1:8" ht="22.5" customHeight="1" x14ac:dyDescent="0.3">
      <c r="A48" s="20"/>
      <c r="B48" s="40"/>
      <c r="C48" s="13" t="s">
        <v>54</v>
      </c>
      <c r="D48" s="54">
        <v>3025800</v>
      </c>
      <c r="E48" s="54">
        <v>500000</v>
      </c>
      <c r="F48" s="8">
        <f t="shared" si="4"/>
        <v>-2525800</v>
      </c>
      <c r="G48" s="9">
        <f t="shared" si="5"/>
        <v>-83.475444510542658</v>
      </c>
      <c r="H48" s="17" t="s">
        <v>54</v>
      </c>
    </row>
    <row r="49" spans="1:8" ht="24" customHeight="1" x14ac:dyDescent="0.3">
      <c r="A49" s="21"/>
      <c r="B49" s="23"/>
      <c r="C49" s="44" t="s">
        <v>55</v>
      </c>
      <c r="D49" s="54">
        <v>3000000</v>
      </c>
      <c r="E49" s="54">
        <v>500000</v>
      </c>
      <c r="F49" s="8">
        <f t="shared" si="4"/>
        <v>-2500000</v>
      </c>
      <c r="G49" s="9">
        <v>0</v>
      </c>
      <c r="H49" s="18" t="s">
        <v>55</v>
      </c>
    </row>
    <row r="50" spans="1:8" ht="24" customHeight="1" x14ac:dyDescent="0.3">
      <c r="A50" s="21" t="s">
        <v>56</v>
      </c>
      <c r="B50" s="23" t="s">
        <v>3</v>
      </c>
      <c r="C50" s="44"/>
      <c r="D50" s="37">
        <f>SUM(D51:D52)</f>
        <v>59700600</v>
      </c>
      <c r="E50" s="37">
        <f>SUM(E51:E52)</f>
        <v>59270000</v>
      </c>
      <c r="F50" s="8">
        <f t="shared" si="4"/>
        <v>-430600</v>
      </c>
      <c r="G50" s="9">
        <f t="shared" si="5"/>
        <v>-0.72126578292345478</v>
      </c>
      <c r="H50" s="18"/>
    </row>
    <row r="51" spans="1:8" ht="23.25" customHeight="1" x14ac:dyDescent="0.3">
      <c r="A51" s="21"/>
      <c r="B51" s="23"/>
      <c r="C51" s="44" t="s">
        <v>57</v>
      </c>
      <c r="D51" s="59">
        <v>56040600</v>
      </c>
      <c r="E51" s="59">
        <v>55550000</v>
      </c>
      <c r="F51" s="8">
        <f t="shared" si="4"/>
        <v>-490600</v>
      </c>
      <c r="G51" s="9">
        <f t="shared" si="5"/>
        <v>-0.87543673693714907</v>
      </c>
      <c r="H51" s="17" t="s">
        <v>84</v>
      </c>
    </row>
    <row r="52" spans="1:8" ht="27" x14ac:dyDescent="0.3">
      <c r="A52" s="21"/>
      <c r="B52" s="23"/>
      <c r="C52" s="45" t="s">
        <v>58</v>
      </c>
      <c r="D52" s="59">
        <v>3660000</v>
      </c>
      <c r="E52" s="59">
        <v>3720000</v>
      </c>
      <c r="F52" s="8">
        <f t="shared" si="4"/>
        <v>60000</v>
      </c>
      <c r="G52" s="9">
        <v>0</v>
      </c>
      <c r="H52" s="17" t="s">
        <v>85</v>
      </c>
    </row>
    <row r="53" spans="1:8" ht="20.100000000000001" customHeight="1" x14ac:dyDescent="0.3">
      <c r="A53" s="16" t="s">
        <v>4</v>
      </c>
      <c r="B53" s="13" t="s">
        <v>59</v>
      </c>
      <c r="C53" s="13"/>
      <c r="D53" s="37">
        <f>SUM(D54:D65)</f>
        <v>58095860</v>
      </c>
      <c r="E53" s="37">
        <f>SUM(E54:E65)</f>
        <v>65610000</v>
      </c>
      <c r="F53" s="8">
        <f t="shared" si="4"/>
        <v>7514140</v>
      </c>
      <c r="G53" s="9">
        <f t="shared" si="5"/>
        <v>12.934036952030661</v>
      </c>
      <c r="H53" s="18"/>
    </row>
    <row r="54" spans="1:8" ht="27" x14ac:dyDescent="0.3">
      <c r="A54" s="19"/>
      <c r="B54" s="22"/>
      <c r="C54" s="60" t="s">
        <v>60</v>
      </c>
      <c r="D54" s="59">
        <v>3500000</v>
      </c>
      <c r="E54" s="59">
        <v>3360000</v>
      </c>
      <c r="F54" s="8">
        <f t="shared" si="4"/>
        <v>-140000</v>
      </c>
      <c r="G54" s="9">
        <f t="shared" si="5"/>
        <v>-4</v>
      </c>
      <c r="H54" s="17" t="s">
        <v>86</v>
      </c>
    </row>
    <row r="55" spans="1:8" ht="20.100000000000001" customHeight="1" x14ac:dyDescent="0.3">
      <c r="A55" s="20"/>
      <c r="B55" s="40"/>
      <c r="C55" s="61" t="s">
        <v>61</v>
      </c>
      <c r="D55" s="59">
        <v>18577000</v>
      </c>
      <c r="E55" s="59">
        <v>17100000</v>
      </c>
      <c r="F55" s="8">
        <f t="shared" si="4"/>
        <v>-1477000</v>
      </c>
      <c r="G55" s="9">
        <f t="shared" si="5"/>
        <v>-7.9506917155622538</v>
      </c>
      <c r="H55" s="17" t="s">
        <v>87</v>
      </c>
    </row>
    <row r="56" spans="1:8" ht="20.100000000000001" customHeight="1" x14ac:dyDescent="0.3">
      <c r="A56" s="20"/>
      <c r="B56" s="40"/>
      <c r="C56" s="61" t="s">
        <v>101</v>
      </c>
      <c r="D56" s="59">
        <v>11411910</v>
      </c>
      <c r="E56" s="59">
        <v>9000000</v>
      </c>
      <c r="F56" s="8">
        <f t="shared" si="4"/>
        <v>-2411910</v>
      </c>
      <c r="G56" s="9">
        <f t="shared" si="5"/>
        <v>-21.13502472416975</v>
      </c>
      <c r="H56" s="17" t="s">
        <v>103</v>
      </c>
    </row>
    <row r="57" spans="1:8" x14ac:dyDescent="0.3">
      <c r="A57" s="20"/>
      <c r="B57" s="40"/>
      <c r="C57" s="61" t="s">
        <v>62</v>
      </c>
      <c r="D57" s="59">
        <v>1529250</v>
      </c>
      <c r="E57" s="59">
        <v>3000000</v>
      </c>
      <c r="F57" s="8">
        <f t="shared" si="4"/>
        <v>1470750</v>
      </c>
      <c r="G57" s="9">
        <f t="shared" si="5"/>
        <v>96.174595389897007</v>
      </c>
      <c r="H57" s="17" t="s">
        <v>104</v>
      </c>
    </row>
    <row r="58" spans="1:8" ht="27" x14ac:dyDescent="0.3">
      <c r="A58" s="20"/>
      <c r="B58" s="40"/>
      <c r="C58" s="61" t="s">
        <v>63</v>
      </c>
      <c r="D58" s="59">
        <v>3538000</v>
      </c>
      <c r="E58" s="59">
        <v>3700000</v>
      </c>
      <c r="F58" s="8">
        <f t="shared" si="4"/>
        <v>162000</v>
      </c>
      <c r="G58" s="9">
        <f t="shared" si="5"/>
        <v>4.5788581119276435</v>
      </c>
      <c r="H58" s="17" t="s">
        <v>114</v>
      </c>
    </row>
    <row r="59" spans="1:8" ht="20.100000000000001" customHeight="1" x14ac:dyDescent="0.3">
      <c r="A59" s="20"/>
      <c r="B59" s="40"/>
      <c r="C59" s="61" t="s">
        <v>102</v>
      </c>
      <c r="D59" s="59">
        <v>1384000</v>
      </c>
      <c r="E59" s="59">
        <v>1480000</v>
      </c>
      <c r="F59" s="8">
        <f t="shared" si="4"/>
        <v>96000</v>
      </c>
      <c r="G59" s="9">
        <f t="shared" si="5"/>
        <v>6.9364161849710975</v>
      </c>
      <c r="H59" s="18" t="s">
        <v>105</v>
      </c>
    </row>
    <row r="60" spans="1:8" ht="20.100000000000001" customHeight="1" x14ac:dyDescent="0.3">
      <c r="A60" s="20"/>
      <c r="B60" s="40"/>
      <c r="C60" s="62" t="s">
        <v>64</v>
      </c>
      <c r="D60" s="59">
        <v>60000</v>
      </c>
      <c r="E60" s="59">
        <v>80000</v>
      </c>
      <c r="F60" s="8">
        <f t="shared" si="4"/>
        <v>20000</v>
      </c>
      <c r="G60" s="9">
        <v>0</v>
      </c>
      <c r="H60" s="18" t="s">
        <v>88</v>
      </c>
    </row>
    <row r="61" spans="1:8" x14ac:dyDescent="0.3">
      <c r="A61" s="20"/>
      <c r="B61" s="40"/>
      <c r="C61" s="62" t="s">
        <v>65</v>
      </c>
      <c r="D61" s="59">
        <v>0</v>
      </c>
      <c r="E61" s="59">
        <v>1000000</v>
      </c>
      <c r="F61" s="8">
        <f t="shared" si="4"/>
        <v>1000000</v>
      </c>
      <c r="G61" s="9" t="e">
        <f t="shared" si="5"/>
        <v>#DIV/0!</v>
      </c>
      <c r="H61" s="43" t="s">
        <v>106</v>
      </c>
    </row>
    <row r="62" spans="1:8" ht="27" x14ac:dyDescent="0.3">
      <c r="A62" s="20"/>
      <c r="B62" s="40"/>
      <c r="C62" s="61" t="s">
        <v>66</v>
      </c>
      <c r="D62" s="59">
        <v>612000</v>
      </c>
      <c r="E62" s="59">
        <v>2200000</v>
      </c>
      <c r="F62" s="8">
        <f t="shared" si="4"/>
        <v>1588000</v>
      </c>
      <c r="G62" s="9">
        <f t="shared" si="5"/>
        <v>259.47712418300654</v>
      </c>
      <c r="H62" s="43" t="s">
        <v>107</v>
      </c>
    </row>
    <row r="63" spans="1:8" ht="20.100000000000001" customHeight="1" x14ac:dyDescent="0.3">
      <c r="A63" s="20"/>
      <c r="B63" s="40"/>
      <c r="C63" s="62" t="s">
        <v>67</v>
      </c>
      <c r="D63" s="59">
        <v>916700</v>
      </c>
      <c r="E63" s="59">
        <v>1200000</v>
      </c>
      <c r="F63" s="8">
        <f t="shared" si="4"/>
        <v>283300</v>
      </c>
      <c r="G63" s="9">
        <f t="shared" si="5"/>
        <v>30.904330751609031</v>
      </c>
      <c r="H63" s="17" t="s">
        <v>89</v>
      </c>
    </row>
    <row r="64" spans="1:8" ht="20.100000000000001" customHeight="1" x14ac:dyDescent="0.3">
      <c r="A64" s="20"/>
      <c r="B64" s="40"/>
      <c r="C64" s="44" t="s">
        <v>92</v>
      </c>
      <c r="D64" s="37">
        <v>5720000</v>
      </c>
      <c r="E64" s="37">
        <v>5700000</v>
      </c>
      <c r="F64" s="8">
        <f t="shared" si="4"/>
        <v>-20000</v>
      </c>
      <c r="G64" s="9">
        <f t="shared" si="5"/>
        <v>-0.34965034965034963</v>
      </c>
      <c r="H64" s="17" t="s">
        <v>94</v>
      </c>
    </row>
    <row r="65" spans="1:8" ht="20.100000000000001" customHeight="1" x14ac:dyDescent="0.3">
      <c r="A65" s="20"/>
      <c r="B65" s="40"/>
      <c r="C65" s="45" t="s">
        <v>93</v>
      </c>
      <c r="D65" s="37">
        <v>10847000</v>
      </c>
      <c r="E65" s="37">
        <v>17790000</v>
      </c>
      <c r="F65" s="8">
        <f t="shared" si="4"/>
        <v>6943000</v>
      </c>
      <c r="G65" s="9">
        <f t="shared" si="5"/>
        <v>64.008481607817842</v>
      </c>
      <c r="H65" s="17" t="s">
        <v>90</v>
      </c>
    </row>
    <row r="66" spans="1:8" ht="20.100000000000001" customHeight="1" x14ac:dyDescent="0.3">
      <c r="A66" s="16" t="s">
        <v>68</v>
      </c>
      <c r="B66" s="13"/>
      <c r="C66" s="46"/>
      <c r="D66" s="8">
        <f>SUM(D67:D67)</f>
        <v>12516100</v>
      </c>
      <c r="E66" s="8">
        <f>SUM(E67:E67)</f>
        <v>8000000</v>
      </c>
      <c r="F66" s="8">
        <f>E66-D66</f>
        <v>-4516100</v>
      </c>
      <c r="G66" s="9">
        <f t="shared" si="5"/>
        <v>-36.082325964158166</v>
      </c>
      <c r="H66" s="17"/>
    </row>
    <row r="67" spans="1:8" ht="20.100000000000001" customHeight="1" x14ac:dyDescent="0.3">
      <c r="A67" s="47"/>
      <c r="B67" s="13" t="s">
        <v>68</v>
      </c>
      <c r="C67" s="13" t="s">
        <v>69</v>
      </c>
      <c r="D67" s="8">
        <v>12516100</v>
      </c>
      <c r="E67" s="8">
        <v>8000000</v>
      </c>
      <c r="F67" s="8">
        <f>E67-D67</f>
        <v>-4516100</v>
      </c>
      <c r="G67" s="9">
        <f t="shared" si="5"/>
        <v>-36.082325964158166</v>
      </c>
      <c r="H67" s="17" t="s">
        <v>108</v>
      </c>
    </row>
    <row r="68" spans="1:8" ht="20.100000000000001" customHeight="1" x14ac:dyDescent="0.3">
      <c r="A68" s="21" t="s">
        <v>70</v>
      </c>
      <c r="B68" s="48" t="s">
        <v>70</v>
      </c>
      <c r="C68" s="23" t="s">
        <v>70</v>
      </c>
      <c r="D68" s="7">
        <v>3100000</v>
      </c>
      <c r="E68" s="7">
        <v>920000</v>
      </c>
      <c r="F68" s="8">
        <f t="shared" ref="F68:F69" si="6">E68-D68</f>
        <v>-2180000</v>
      </c>
      <c r="G68" s="9">
        <f t="shared" si="5"/>
        <v>-70.322580645161295</v>
      </c>
      <c r="H68" s="17" t="s">
        <v>91</v>
      </c>
    </row>
    <row r="69" spans="1:8" ht="33" customHeight="1" thickBot="1" x14ac:dyDescent="0.35">
      <c r="A69" s="63" t="s">
        <v>71</v>
      </c>
      <c r="B69" s="64" t="s">
        <v>72</v>
      </c>
      <c r="C69" s="49" t="s">
        <v>73</v>
      </c>
      <c r="D69" s="26">
        <v>10300000</v>
      </c>
      <c r="E69" s="26">
        <v>0</v>
      </c>
      <c r="F69" s="27">
        <f t="shared" si="6"/>
        <v>-10300000</v>
      </c>
      <c r="G69" s="28">
        <v>0</v>
      </c>
      <c r="H69" s="29" t="s">
        <v>109</v>
      </c>
    </row>
    <row r="70" spans="1:8" x14ac:dyDescent="0.3">
      <c r="A70" s="50"/>
      <c r="B70" s="50"/>
      <c r="C70" s="50"/>
      <c r="D70" s="51"/>
      <c r="E70" s="51"/>
      <c r="F70" s="51"/>
      <c r="G70" s="52"/>
      <c r="H70" s="50"/>
    </row>
  </sheetData>
  <mergeCells count="16">
    <mergeCell ref="A1:H1"/>
    <mergeCell ref="A2:H2"/>
    <mergeCell ref="A3:C3"/>
    <mergeCell ref="D3:D4"/>
    <mergeCell ref="E3:E4"/>
    <mergeCell ref="F3:G3"/>
    <mergeCell ref="H3:H4"/>
    <mergeCell ref="A30:C30"/>
    <mergeCell ref="A5:C5"/>
    <mergeCell ref="A26:H26"/>
    <mergeCell ref="A27:H27"/>
    <mergeCell ref="A28:C28"/>
    <mergeCell ref="D28:D29"/>
    <mergeCell ref="E28:E29"/>
    <mergeCell ref="F28:G28"/>
    <mergeCell ref="H28:H29"/>
  </mergeCells>
  <phoneticPr fontId="1" type="noConversion"/>
  <printOptions horizontalCentered="1"/>
  <pageMargins left="0.55118110236220474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세입.세출 예산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이재민</dc:creator>
  <cp:lastModifiedBy>user</cp:lastModifiedBy>
  <cp:lastPrinted>2019-11-13T07:56:30Z</cp:lastPrinted>
  <dcterms:created xsi:type="dcterms:W3CDTF">2017-11-15T00:04:30Z</dcterms:created>
  <dcterms:modified xsi:type="dcterms:W3CDTF">2021-01-04T05:53:08Z</dcterms:modified>
</cp:coreProperties>
</file>